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11-ktgvetési rend. mód\"/>
    </mc:Choice>
  </mc:AlternateContent>
  <bookViews>
    <workbookView xWindow="0" yWindow="0" windowWidth="19200" windowHeight="11595"/>
  </bookViews>
  <sheets>
    <sheet name="5. sz.mell Hivatal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Titles" localSheetId="0">'5. sz.mell Hivatal'!$2:$7</definedName>
    <definedName name="_xlnm.Print_Area" localSheetId="0">'5. sz.mell Hivatal'!$A$1:$G$58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6" i="1" l="1"/>
  <c r="C55" i="1"/>
  <c r="C54" i="1"/>
  <c r="C53" i="1"/>
  <c r="F52" i="1"/>
  <c r="E52" i="1"/>
  <c r="D52" i="1"/>
  <c r="C52" i="1"/>
  <c r="C57" i="1" s="1"/>
  <c r="C51" i="1"/>
  <c r="C50" i="1"/>
  <c r="D49" i="1"/>
  <c r="C49" i="1"/>
  <c r="D48" i="1"/>
  <c r="C48" i="1"/>
  <c r="D47" i="1"/>
  <c r="C47" i="1"/>
  <c r="F46" i="1"/>
  <c r="F57" i="1" s="1"/>
  <c r="E46" i="1"/>
  <c r="E57" i="1" s="1"/>
  <c r="D46" i="1"/>
  <c r="D57" i="1" s="1"/>
  <c r="C46" i="1"/>
  <c r="D41" i="1"/>
  <c r="C41" i="1"/>
  <c r="C40" i="1"/>
  <c r="C39" i="1"/>
  <c r="F38" i="1"/>
  <c r="E38" i="1"/>
  <c r="D38" i="1"/>
  <c r="C38" i="1"/>
  <c r="C34" i="1"/>
  <c r="F31" i="1"/>
  <c r="E31" i="1"/>
  <c r="D31" i="1"/>
  <c r="C31" i="1"/>
  <c r="F27" i="1"/>
  <c r="E27" i="1"/>
  <c r="D27" i="1"/>
  <c r="C27" i="1"/>
  <c r="C26" i="1"/>
  <c r="C25" i="1"/>
  <c r="C24" i="1"/>
  <c r="C23" i="1"/>
  <c r="C22" i="1"/>
  <c r="F21" i="1"/>
  <c r="E21" i="1"/>
  <c r="D21" i="1"/>
  <c r="C21" i="1"/>
  <c r="C20" i="1"/>
  <c r="C19" i="1"/>
  <c r="C18" i="1"/>
  <c r="C17" i="1"/>
  <c r="C16" i="1"/>
  <c r="D15" i="1"/>
  <c r="C15" i="1" s="1"/>
  <c r="C14" i="1"/>
  <c r="C13" i="1"/>
  <c r="D12" i="1"/>
  <c r="C12" i="1" s="1"/>
  <c r="D11" i="1"/>
  <c r="C11" i="1" s="1"/>
  <c r="C9" i="1" s="1"/>
  <c r="C37" i="1" s="1"/>
  <c r="C42" i="1" s="1"/>
  <c r="C10" i="1"/>
  <c r="F9" i="1"/>
  <c r="F37" i="1" s="1"/>
  <c r="F42" i="1" s="1"/>
  <c r="E9" i="1"/>
  <c r="E37" i="1" s="1"/>
  <c r="E42" i="1" s="1"/>
  <c r="D9" i="1"/>
  <c r="D37" i="1" s="1"/>
  <c r="D42" i="1" s="1"/>
</calcChain>
</file>

<file path=xl/sharedStrings.xml><?xml version="1.0" encoding="utf-8"?>
<sst xmlns="http://schemas.openxmlformats.org/spreadsheetml/2006/main" count="117" uniqueCount="103">
  <si>
    <t>5. melléklet a 11/2017. (IX.27.) önkormányzati rendelethez</t>
  </si>
  <si>
    <t>"5. melléklet a 2/2017. (II.23.) önkormányzati rendelethez"</t>
  </si>
  <si>
    <t>Költségvetési szerv megnevezése</t>
  </si>
  <si>
    <t>Hivatal</t>
  </si>
  <si>
    <t>02</t>
  </si>
  <si>
    <t>Feladat megnevezése</t>
  </si>
  <si>
    <t>Összes bevétel, kiadás</t>
  </si>
  <si>
    <t>01</t>
  </si>
  <si>
    <t>03</t>
  </si>
  <si>
    <t xml:space="preserve">Ezer forintban </t>
  </si>
  <si>
    <t>Száma</t>
  </si>
  <si>
    <t>Előirányzat-csoport, kiemelt előirányzat megnevezése</t>
  </si>
  <si>
    <t>Módosított előirányzat</t>
  </si>
  <si>
    <t>Kötelező feladatok</t>
  </si>
  <si>
    <t xml:space="preserve">Önként vállalt feladat </t>
  </si>
  <si>
    <t>Államigazgatási feladatok</t>
  </si>
  <si>
    <t>A</t>
  </si>
  <si>
    <t>B</t>
  </si>
  <si>
    <t>C</t>
  </si>
  <si>
    <t>D</t>
  </si>
  <si>
    <t>E</t>
  </si>
  <si>
    <t>Bevételek</t>
  </si>
  <si>
    <t>1.</t>
  </si>
  <si>
    <t>Működési bevételek (1.1.+…+1.11.)</t>
  </si>
  <si>
    <t>1.1.</t>
  </si>
  <si>
    <t>Készletértékesítés ellenértéke</t>
  </si>
  <si>
    <t>1.2.</t>
  </si>
  <si>
    <t>Szolgáltatások ellenértéke</t>
  </si>
  <si>
    <t>1.3.</t>
  </si>
  <si>
    <t>Közvetített szolgáltatások értéke</t>
  </si>
  <si>
    <t>1.4.</t>
  </si>
  <si>
    <t>Tulajdonosi bevételek</t>
  </si>
  <si>
    <t>1.5.</t>
  </si>
  <si>
    <t>Ellátási díjak</t>
  </si>
  <si>
    <t>1.6.</t>
  </si>
  <si>
    <t>Kiszámlázott általános forgalmi adó</t>
  </si>
  <si>
    <t>1.7.</t>
  </si>
  <si>
    <t>Általános forgalmi adó visszatérülése</t>
  </si>
  <si>
    <t>1.8.</t>
  </si>
  <si>
    <t>Kamatbevételek</t>
  </si>
  <si>
    <t>1.9.</t>
  </si>
  <si>
    <t>Egyéb pénzügyi műveletek bevételei</t>
  </si>
  <si>
    <t>1.10.</t>
  </si>
  <si>
    <t>Biztosító által fizetett kártérítés</t>
  </si>
  <si>
    <t>1.11.</t>
  </si>
  <si>
    <t>Egyéb működési bevételek</t>
  </si>
  <si>
    <t>2.</t>
  </si>
  <si>
    <t>Működési célú támogatások államháztartáson belülről (2.1.+…+2.3.)</t>
  </si>
  <si>
    <t>2.1.</t>
  </si>
  <si>
    <t>Elvonások és befizetések bevételei</t>
  </si>
  <si>
    <t>2.2.</t>
  </si>
  <si>
    <t>Visszatérítendő támogatások, kölcsönök visszatérülése ÁH-n belülről</t>
  </si>
  <si>
    <t>2.3.</t>
  </si>
  <si>
    <t>Egyéb működési célú támogatások bevételei államháztartáson belülről</t>
  </si>
  <si>
    <t>2.4.</t>
  </si>
  <si>
    <t xml:space="preserve"> - ebből EU támogatás</t>
  </si>
  <si>
    <t>3.</t>
  </si>
  <si>
    <t>Közhatalmi bevételek</t>
  </si>
  <si>
    <t>4.</t>
  </si>
  <si>
    <t>Felhalmozási célú támogatások államháztartáson belülről (4.1.+4.2.)</t>
  </si>
  <si>
    <t>4.1.</t>
  </si>
  <si>
    <t>4.2.</t>
  </si>
  <si>
    <t>Egyéb felhalmozási célú támogatások bevételei államháztartáson belülről</t>
  </si>
  <si>
    <t>4.3.</t>
  </si>
  <si>
    <t>- ebből EU-s támogatás</t>
  </si>
  <si>
    <t>5.</t>
  </si>
  <si>
    <t>Felhalmozási bevételek (5.1.+…+5.3.)</t>
  </si>
  <si>
    <t>5.1.</t>
  </si>
  <si>
    <t>Immateriális javak értékesítése</t>
  </si>
  <si>
    <t>5.2.</t>
  </si>
  <si>
    <t>Ingatlanok értékesítése</t>
  </si>
  <si>
    <t>5.3.</t>
  </si>
  <si>
    <t>Egyéb tárgyi eszközök értékesítése</t>
  </si>
  <si>
    <t>6.</t>
  </si>
  <si>
    <t xml:space="preserve">Működési célú átvett pénzeszközök </t>
  </si>
  <si>
    <t>7.</t>
  </si>
  <si>
    <t>Felhalmozási célú átvett pénzeszközök</t>
  </si>
  <si>
    <t>8.</t>
  </si>
  <si>
    <t>Költségvetési bevételek összesen (1.+…+7.)</t>
  </si>
  <si>
    <t>9.</t>
  </si>
  <si>
    <t>Finanszírozási bevételek (9.1.+…+9.3.)</t>
  </si>
  <si>
    <t>9.1.</t>
  </si>
  <si>
    <t>Költségvetési maradvány igénybevétele</t>
  </si>
  <si>
    <t>9.2.</t>
  </si>
  <si>
    <t>Vállalkozási maradvány igénybevétele</t>
  </si>
  <si>
    <t>9.3.</t>
  </si>
  <si>
    <t>Irányító szervi (önkormányzati) támogatás (intézményfinanszírozás)</t>
  </si>
  <si>
    <t>10.</t>
  </si>
  <si>
    <t>BEVÉTELEK ÖSSZESEN: (8.+9.)</t>
  </si>
  <si>
    <t>Kiadások</t>
  </si>
  <si>
    <t>Működési költségvetés kiadásai (1.1+…+1.5.)</t>
  </si>
  <si>
    <t>Személyi  juttatások</t>
  </si>
  <si>
    <t>Munkaadókat terhelő járulékok és szociális hozzájárulási adó</t>
  </si>
  <si>
    <t>Dologi  kiadások</t>
  </si>
  <si>
    <t>Ellátottak pénzbeli juttatásai</t>
  </si>
  <si>
    <t>Egyéb működési célú kiadások</t>
  </si>
  <si>
    <t>Felhalmozási költségvetés kiadásai (2.1.+…+2.3.)</t>
  </si>
  <si>
    <t>Beruházások</t>
  </si>
  <si>
    <t>Felújítások</t>
  </si>
  <si>
    <t>Egyéb fejlesztési célú kiadások</t>
  </si>
  <si>
    <t xml:space="preserve"> - ebből EU-s forrásból tám. megvalósuló programok, projektek kiadásai</t>
  </si>
  <si>
    <t>KIADÁSOK ÖSSZESEN: (1.+2.)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</si>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</sst>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8" x14ac:knownFonts="1">
    <font>
      <sz val="10"/>
      <name val="Times New Roman CE"/>
      <charset val="238"/>
    </font>
    <font>
      <sz val="10"/>
      <name val="Times New Roman"/>
      <family val="1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9"/>
      <name val="Times New Roman CE"/>
      <charset val="238"/>
    </font>
    <font>
      <i/>
      <sz val="11"/>
      <name val="Times New Roman CE"/>
      <family val="1"/>
      <charset val="238"/>
    </font>
    <font>
      <sz val="9"/>
      <name val="Times New Roman CE"/>
      <charset val="238"/>
    </font>
    <font>
      <sz val="12"/>
      <name val="Times New Roman CE"/>
      <charset val="238"/>
    </font>
    <font>
      <sz val="11"/>
      <name val="Times New Roman CE"/>
      <charset val="238"/>
    </font>
    <font>
      <sz val="11"/>
      <name val="Times New Roman CE"/>
      <family val="1"/>
      <charset val="238"/>
    </font>
    <font>
      <b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i/>
      <sz val="10"/>
      <name val="Times New Roman CE"/>
      <family val="1"/>
      <charset val="238"/>
    </font>
    <font>
      <sz val="8"/>
      <name val="Times New Roman CE"/>
      <family val="1"/>
      <charset val="23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07">
    <xf numFmtId="0" fontId="0" fillId="0" borderId="0" xfId="0"/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1" fillId="0" borderId="0" xfId="0" applyFont="1" applyAlignment="1" applyProtection="1">
      <alignment horizontal="right" vertical="top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2" fillId="0" borderId="0" xfId="0" applyNumberFormat="1" applyFont="1" applyFill="1" applyAlignment="1" applyProtection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49" fontId="4" fillId="0" borderId="4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Alignment="1" applyProtection="1">
      <alignment vertical="center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49" fontId="4" fillId="0" borderId="6" xfId="0" applyNumberFormat="1" applyFont="1" applyFill="1" applyBorder="1" applyAlignment="1" applyProtection="1">
      <alignment horizontal="right" vertical="center"/>
    </xf>
    <xf numFmtId="49" fontId="4" fillId="0" borderId="8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vertical="center"/>
    </xf>
    <xf numFmtId="0" fontId="4" fillId="0" borderId="9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4" fillId="0" borderId="17" xfId="0" applyFont="1" applyFill="1" applyBorder="1" applyAlignment="1" applyProtection="1">
      <alignment horizontal="center" vertical="center" wrapText="1"/>
    </xf>
    <xf numFmtId="0" fontId="4" fillId="0" borderId="18" xfId="0" applyFont="1" applyFill="1" applyBorder="1" applyAlignment="1" applyProtection="1">
      <alignment horizontal="center" vertical="center" wrapText="1"/>
    </xf>
    <xf numFmtId="164" fontId="4" fillId="0" borderId="19" xfId="0" applyNumberFormat="1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3" fontId="8" fillId="0" borderId="15" xfId="0" applyNumberFormat="1" applyFont="1" applyFill="1" applyBorder="1" applyAlignment="1" applyProtection="1">
      <alignment horizontal="right" vertical="center" wrapText="1" indent="1"/>
    </xf>
    <xf numFmtId="3" fontId="8" fillId="0" borderId="16" xfId="0" applyNumberFormat="1" applyFont="1" applyFill="1" applyBorder="1" applyAlignment="1" applyProtection="1">
      <alignment horizontal="right" vertical="center" wrapText="1" indent="1"/>
    </xf>
    <xf numFmtId="0" fontId="9" fillId="0" borderId="0" xfId="0" applyFont="1" applyFill="1" applyAlignment="1" applyProtection="1">
      <alignment vertical="center" wrapText="1"/>
    </xf>
    <xf numFmtId="49" fontId="10" fillId="0" borderId="20" xfId="0" applyNumberFormat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horizontal="left" vertical="center" wrapText="1" indent="1"/>
    </xf>
    <xf numFmtId="3" fontId="3" fillId="0" borderId="12" xfId="1" applyNumberFormat="1" applyFont="1" applyFill="1" applyBorder="1" applyAlignment="1" applyProtection="1">
      <alignment horizontal="right" vertical="center" wrapText="1" indent="1"/>
    </xf>
    <xf numFmtId="3" fontId="3" fillId="0" borderId="3" xfId="1" applyNumberFormat="1" applyFont="1" applyFill="1" applyBorder="1" applyAlignment="1" applyProtection="1">
      <alignment horizontal="right" vertical="center" wrapText="1" indent="1"/>
    </xf>
    <xf numFmtId="3" fontId="3" fillId="0" borderId="4" xfId="0" applyNumberFormat="1" applyFont="1" applyFill="1" applyBorder="1" applyAlignment="1" applyProtection="1">
      <alignment horizontal="right" vertical="center" wrapText="1" indent="1"/>
      <protection locked="0"/>
    </xf>
    <xf numFmtId="3" fontId="12" fillId="0" borderId="0" xfId="0" applyNumberFormat="1" applyFont="1" applyFill="1" applyAlignment="1" applyProtection="1">
      <alignment vertical="center" wrapText="1"/>
    </xf>
    <xf numFmtId="49" fontId="10" fillId="0" borderId="21" xfId="0" applyNumberFormat="1" applyFont="1" applyFill="1" applyBorder="1" applyAlignment="1" applyProtection="1">
      <alignment horizontal="center" vertical="center" wrapText="1"/>
    </xf>
    <xf numFmtId="0" fontId="3" fillId="0" borderId="22" xfId="1" applyFont="1" applyFill="1" applyBorder="1" applyAlignment="1" applyProtection="1">
      <alignment horizontal="left" vertical="center" wrapText="1" indent="1"/>
    </xf>
    <xf numFmtId="3" fontId="3" fillId="0" borderId="22" xfId="1" applyNumberFormat="1" applyFont="1" applyFill="1" applyBorder="1" applyAlignment="1" applyProtection="1">
      <alignment horizontal="right" vertical="center" wrapText="1" indent="1"/>
    </xf>
    <xf numFmtId="3" fontId="3" fillId="0" borderId="23" xfId="1" applyNumberFormat="1" applyFont="1" applyFill="1" applyBorder="1" applyAlignment="1" applyProtection="1">
      <alignment horizontal="right" vertical="center" wrapText="1" indent="1"/>
    </xf>
    <xf numFmtId="3" fontId="3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0" fontId="3" fillId="0" borderId="25" xfId="1" applyFont="1" applyFill="1" applyBorder="1" applyAlignment="1" applyProtection="1">
      <alignment horizontal="left" vertical="center" wrapText="1" indent="1"/>
    </xf>
    <xf numFmtId="3" fontId="3" fillId="0" borderId="26" xfId="1" applyNumberFormat="1" applyFont="1" applyFill="1" applyBorder="1" applyAlignment="1" applyProtection="1">
      <alignment horizontal="right" vertical="center" wrapText="1" indent="1"/>
    </xf>
    <xf numFmtId="3" fontId="3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0" xfId="0" applyFont="1" applyFill="1" applyAlignment="1" applyProtection="1">
      <alignment vertical="center" wrapText="1"/>
    </xf>
    <xf numFmtId="3" fontId="3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0" fontId="3" fillId="0" borderId="29" xfId="1" applyFont="1" applyFill="1" applyBorder="1" applyAlignment="1" applyProtection="1">
      <alignment horizontal="left" vertical="center" wrapText="1" indent="1"/>
    </xf>
    <xf numFmtId="3" fontId="3" fillId="0" borderId="30" xfId="1" applyNumberFormat="1" applyFont="1" applyFill="1" applyBorder="1" applyAlignment="1" applyProtection="1">
      <alignment horizontal="right" vertical="center" wrapText="1" inden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4" xfId="1" applyFont="1" applyFill="1" applyBorder="1" applyAlignment="1" applyProtection="1">
      <alignment horizontal="left" vertical="center" wrapText="1" indent="1"/>
    </xf>
    <xf numFmtId="3" fontId="8" fillId="0" borderId="15" xfId="1" applyNumberFormat="1" applyFont="1" applyFill="1" applyBorder="1" applyAlignment="1" applyProtection="1">
      <alignment horizontal="right" vertical="center" wrapText="1" indent="1"/>
    </xf>
    <xf numFmtId="3" fontId="8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49" fontId="10" fillId="0" borderId="31" xfId="0" applyNumberFormat="1" applyFont="1" applyFill="1" applyBorder="1" applyAlignment="1" applyProtection="1">
      <alignment horizontal="center" vertical="center" wrapText="1"/>
    </xf>
    <xf numFmtId="0" fontId="10" fillId="0" borderId="29" xfId="1" applyFont="1" applyFill="1" applyBorder="1" applyAlignment="1" applyProtection="1">
      <alignment horizontal="left" vertical="center" wrapText="1" indent="1"/>
    </xf>
    <xf numFmtId="3" fontId="10" fillId="0" borderId="30" xfId="1" applyNumberFormat="1" applyFont="1" applyFill="1" applyBorder="1" applyAlignment="1" applyProtection="1">
      <alignment horizontal="right" vertical="center" wrapText="1" indent="1"/>
    </xf>
    <xf numFmtId="3" fontId="10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22" xfId="1" applyFont="1" applyFill="1" applyBorder="1" applyAlignment="1" applyProtection="1">
      <alignment horizontal="left" vertical="center" wrapText="1" indent="1"/>
    </xf>
    <xf numFmtId="3" fontId="10" fillId="0" borderId="26" xfId="1" applyNumberFormat="1" applyFont="1" applyFill="1" applyBorder="1" applyAlignment="1" applyProtection="1">
      <alignment horizontal="right" vertical="center" wrapText="1" indent="1"/>
    </xf>
    <xf numFmtId="3" fontId="10" fillId="0" borderId="27" xfId="0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33" xfId="1" quotePrefix="1" applyFont="1" applyFill="1" applyBorder="1" applyAlignment="1" applyProtection="1">
      <alignment horizontal="left" vertical="center" wrapText="1" indent="1"/>
    </xf>
    <xf numFmtId="3" fontId="10" fillId="0" borderId="6" xfId="1" quotePrefix="1" applyNumberFormat="1" applyFont="1" applyFill="1" applyBorder="1" applyAlignment="1" applyProtection="1">
      <alignment horizontal="right" vertical="center" wrapText="1" indent="1"/>
    </xf>
    <xf numFmtId="3" fontId="10" fillId="0" borderId="34" xfId="1" quotePrefix="1" applyNumberFormat="1" applyFont="1" applyFill="1" applyBorder="1" applyAlignment="1" applyProtection="1">
      <alignment horizontal="right" vertical="center" wrapText="1" indent="1"/>
    </xf>
    <xf numFmtId="3" fontId="10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3" fontId="10" fillId="0" borderId="22" xfId="1" applyNumberFormat="1" applyFont="1" applyFill="1" applyBorder="1" applyAlignment="1" applyProtection="1">
      <alignment horizontal="right" vertical="center" wrapText="1" indent="1"/>
    </xf>
    <xf numFmtId="0" fontId="10" fillId="0" borderId="33" xfId="1" applyFont="1" applyFill="1" applyBorder="1" applyAlignment="1" applyProtection="1">
      <alignment horizontal="left" vertical="center" wrapText="1" indent="1"/>
    </xf>
    <xf numFmtId="3" fontId="10" fillId="0" borderId="36" xfId="1" applyNumberFormat="1" applyFont="1" applyFill="1" applyBorder="1" applyAlignment="1" applyProtection="1">
      <alignment horizontal="right" vertical="center" wrapText="1" indent="1"/>
    </xf>
    <xf numFmtId="3" fontId="8" fillId="0" borderId="37" xfId="1" applyNumberFormat="1" applyFont="1" applyFill="1" applyBorder="1" applyAlignment="1" applyProtection="1">
      <alignment horizontal="right" vertical="center" wrapText="1" indent="1"/>
    </xf>
    <xf numFmtId="3" fontId="8" fillId="0" borderId="38" xfId="1" applyNumberFormat="1" applyFont="1" applyFill="1" applyBorder="1" applyAlignment="1" applyProtection="1">
      <alignment horizontal="right" vertical="center" wrapText="1" indent="1"/>
    </xf>
    <xf numFmtId="3" fontId="8" fillId="0" borderId="39" xfId="1" applyNumberFormat="1" applyFont="1" applyFill="1" applyBorder="1" applyAlignment="1" applyProtection="1">
      <alignment horizontal="right" vertical="center" wrapText="1" indent="1"/>
    </xf>
    <xf numFmtId="3" fontId="8" fillId="0" borderId="39" xfId="0" applyNumberFormat="1" applyFont="1" applyFill="1" applyBorder="1" applyAlignment="1" applyProtection="1">
      <alignment horizontal="right" vertical="center" wrapText="1" indent="1"/>
      <protection locked="0"/>
    </xf>
    <xf numFmtId="3" fontId="8" fillId="0" borderId="39" xfId="0" applyNumberFormat="1" applyFont="1" applyFill="1" applyBorder="1" applyAlignment="1" applyProtection="1">
      <alignment horizontal="right" vertical="center" wrapText="1" indent="1"/>
    </xf>
    <xf numFmtId="3" fontId="9" fillId="0" borderId="0" xfId="0" applyNumberFormat="1" applyFont="1" applyFill="1" applyAlignment="1" applyProtection="1">
      <alignment vertical="center" wrapText="1"/>
    </xf>
    <xf numFmtId="0" fontId="14" fillId="0" borderId="13" xfId="0" applyFont="1" applyBorder="1" applyAlignment="1" applyProtection="1">
      <alignment horizontal="center" vertical="center" wrapText="1"/>
    </xf>
    <xf numFmtId="0" fontId="8" fillId="0" borderId="15" xfId="1" applyFont="1" applyFill="1" applyBorder="1" applyAlignment="1" applyProtection="1">
      <alignment horizontal="left" vertical="center" wrapText="1" indent="1"/>
    </xf>
    <xf numFmtId="3" fontId="8" fillId="0" borderId="38" xfId="0" applyNumberFormat="1" applyFont="1" applyFill="1" applyBorder="1" applyAlignment="1" applyProtection="1">
      <alignment horizontal="right" vertical="center" wrapText="1" indent="1"/>
    </xf>
    <xf numFmtId="3" fontId="13" fillId="0" borderId="0" xfId="0" applyNumberFormat="1" applyFont="1" applyFill="1" applyAlignment="1" applyProtection="1">
      <alignment vertical="center" wrapText="1"/>
    </xf>
    <xf numFmtId="0" fontId="15" fillId="0" borderId="37" xfId="0" applyFont="1" applyBorder="1" applyAlignment="1" applyProtection="1">
      <alignment horizontal="left" wrapText="1" indent="1"/>
    </xf>
    <xf numFmtId="3" fontId="15" fillId="0" borderId="38" xfId="0" applyNumberFormat="1" applyFont="1" applyBorder="1" applyAlignment="1" applyProtection="1">
      <alignment horizontal="right" wrapText="1" indent="1"/>
    </xf>
    <xf numFmtId="3" fontId="4" fillId="0" borderId="39" xfId="0" applyNumberFormat="1" applyFont="1" applyFill="1" applyBorder="1" applyAlignment="1" applyProtection="1">
      <alignment horizontal="right" vertical="center" wrapText="1" inden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 vertical="center" wrapText="1" indent="1"/>
    </xf>
    <xf numFmtId="3" fontId="4" fillId="0" borderId="0" xfId="0" applyNumberFormat="1" applyFont="1" applyFill="1" applyBorder="1" applyAlignment="1" applyProtection="1">
      <alignment horizontal="right" vertical="center" wrapText="1" indent="1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vertical="center" wrapText="1"/>
    </xf>
    <xf numFmtId="3" fontId="3" fillId="0" borderId="0" xfId="0" applyNumberFormat="1" applyFont="1" applyFill="1" applyAlignment="1" applyProtection="1">
      <alignment horizontal="right" vertical="center" wrapText="1" indent="1"/>
    </xf>
    <xf numFmtId="0" fontId="4" fillId="0" borderId="37" xfId="0" applyFont="1" applyFill="1" applyBorder="1" applyAlignment="1" applyProtection="1">
      <alignment horizontal="center" vertical="center" wrapText="1"/>
    </xf>
    <xf numFmtId="3" fontId="4" fillId="0" borderId="37" xfId="0" applyNumberFormat="1" applyFont="1" applyFill="1" applyBorder="1" applyAlignment="1" applyProtection="1">
      <alignment horizontal="right" vertical="center" wrapText="1" indent="1"/>
    </xf>
    <xf numFmtId="0" fontId="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Alignment="1" applyProtection="1">
      <alignment vertical="center" wrapText="1"/>
    </xf>
    <xf numFmtId="0" fontId="16" fillId="0" borderId="0" xfId="0" applyFont="1" applyFill="1" applyBorder="1" applyAlignment="1" applyProtection="1">
      <alignment vertical="center" wrapText="1"/>
    </xf>
    <xf numFmtId="3" fontId="0" fillId="0" borderId="0" xfId="0" applyNumberFormat="1" applyFill="1" applyAlignment="1" applyProtection="1">
      <alignment vertical="center" wrapText="1"/>
    </xf>
    <xf numFmtId="3" fontId="0" fillId="0" borderId="0" xfId="0" applyNumberFormat="1" applyFill="1" applyBorder="1" applyAlignment="1" applyProtection="1">
      <alignment vertical="center" wrapText="1"/>
    </xf>
    <xf numFmtId="3" fontId="17" fillId="0" borderId="0" xfId="1" applyNumberFormat="1" applyFont="1" applyFill="1" applyBorder="1" applyAlignment="1" applyProtection="1">
      <alignment horizontal="right" vertical="center" wrapText="1" indent="1"/>
    </xf>
    <xf numFmtId="3" fontId="10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Fill="1" applyBorder="1" applyAlignment="1" applyProtection="1">
      <alignment vertical="center" wrapText="1"/>
    </xf>
    <xf numFmtId="0" fontId="4" fillId="0" borderId="14" xfId="0" applyFont="1" applyFill="1" applyBorder="1" applyAlignment="1" applyProtection="1">
      <alignment horizontal="left" vertical="center" wrapText="1" indent="1"/>
    </xf>
    <xf numFmtId="3" fontId="4" fillId="0" borderId="15" xfId="0" applyNumberFormat="1" applyFont="1" applyFill="1" applyBorder="1" applyAlignment="1" applyProtection="1">
      <alignment horizontal="right" vertical="center" wrapText="1" indent="1"/>
    </xf>
    <xf numFmtId="3" fontId="4" fillId="0" borderId="16" xfId="0" applyNumberFormat="1" applyFont="1" applyFill="1" applyBorder="1" applyAlignment="1" applyProtection="1">
      <alignment horizontal="right" vertical="center" wrapText="1" indent="1"/>
    </xf>
    <xf numFmtId="0" fontId="10" fillId="0" borderId="0" xfId="0" applyFont="1" applyFill="1" applyAlignment="1" applyProtection="1">
      <alignment horizontal="left" vertical="center" wrapText="1"/>
    </xf>
    <xf numFmtId="0" fontId="10" fillId="0" borderId="0" xfId="0" applyFont="1" applyFill="1" applyAlignment="1" applyProtection="1">
      <alignment vertical="center" wrapText="1"/>
    </xf>
    <xf numFmtId="0" fontId="10" fillId="0" borderId="0" xfId="0" applyFont="1" applyFill="1" applyAlignment="1" applyProtection="1">
      <alignment horizontal="right" vertical="center" wrapText="1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65"/>
  <sheetViews>
    <sheetView tabSelected="1" view="pageBreakPreview" zoomScaleNormal="100" zoomScaleSheetLayoutView="100" workbookViewId="0">
      <selection activeCell="F2" sqref="F2"/>
    </sheetView>
  </sheetViews>
  <sheetFormatPr defaultRowHeight="12.75" x14ac:dyDescent="0.2"/>
  <cols>
    <col min="1" max="1" width="13.33203125" style="1" customWidth="1"/>
    <col min="2" max="2" width="61" style="2" customWidth="1"/>
    <col min="3" max="3" width="17.1640625" style="2" customWidth="1"/>
    <col min="4" max="5" width="16.83203125" style="2" customWidth="1"/>
    <col min="6" max="6" width="17.1640625" style="2" customWidth="1"/>
    <col min="7" max="7" width="5" style="2" customWidth="1"/>
    <col min="8" max="8" width="11.1640625" style="2" bestFit="1" customWidth="1"/>
    <col min="9" max="9" width="9.6640625" style="2" bestFit="1" customWidth="1"/>
    <col min="10" max="10" width="11.1640625" style="2" bestFit="1" customWidth="1"/>
    <col min="11" max="16384" width="9.33203125" style="2"/>
  </cols>
  <sheetData>
    <row r="1" spans="1:8" x14ac:dyDescent="0.2">
      <c r="F1" s="3" t="s">
        <v>0</v>
      </c>
    </row>
    <row r="2" spans="1:8" s="6" customFormat="1" ht="21" customHeight="1" thickBot="1" x14ac:dyDescent="0.25">
      <c r="A2" s="4"/>
      <c r="B2" s="5"/>
      <c r="C2" s="5"/>
      <c r="D2" s="5"/>
      <c r="E2" s="5"/>
      <c r="F2" s="3" t="s">
        <v>1</v>
      </c>
    </row>
    <row r="3" spans="1:8" s="11" customFormat="1" ht="39" customHeight="1" x14ac:dyDescent="0.2">
      <c r="A3" s="7" t="s">
        <v>2</v>
      </c>
      <c r="B3" s="8" t="s">
        <v>3</v>
      </c>
      <c r="C3" s="9"/>
      <c r="D3" s="9"/>
      <c r="E3" s="9"/>
      <c r="F3" s="10" t="s">
        <v>4</v>
      </c>
    </row>
    <row r="4" spans="1:8" s="11" customFormat="1" ht="30" customHeight="1" thickBot="1" x14ac:dyDescent="0.25">
      <c r="A4" s="12" t="s">
        <v>5</v>
      </c>
      <c r="B4" s="13" t="s">
        <v>6</v>
      </c>
      <c r="C4" s="14"/>
      <c r="D4" s="15" t="s">
        <v>7</v>
      </c>
      <c r="E4" s="15" t="s">
        <v>4</v>
      </c>
      <c r="F4" s="16" t="s">
        <v>8</v>
      </c>
    </row>
    <row r="5" spans="1:8" s="19" customFormat="1" ht="15.95" customHeight="1" thickBot="1" x14ac:dyDescent="0.25">
      <c r="A5" s="17"/>
      <c r="B5" s="17"/>
      <c r="C5" s="17"/>
      <c r="D5" s="17"/>
      <c r="E5" s="17"/>
      <c r="F5" s="18" t="s">
        <v>9</v>
      </c>
    </row>
    <row r="6" spans="1:8" ht="24.75" thickBot="1" x14ac:dyDescent="0.25">
      <c r="A6" s="20" t="s">
        <v>10</v>
      </c>
      <c r="B6" s="21" t="s">
        <v>11</v>
      </c>
      <c r="C6" s="22" t="s">
        <v>12</v>
      </c>
      <c r="D6" s="23" t="s">
        <v>13</v>
      </c>
      <c r="E6" s="23" t="s">
        <v>14</v>
      </c>
      <c r="F6" s="22" t="s">
        <v>15</v>
      </c>
    </row>
    <row r="7" spans="1:8" s="28" customFormat="1" ht="12.95" customHeight="1" thickBot="1" x14ac:dyDescent="0.25">
      <c r="A7" s="24"/>
      <c r="B7" s="25" t="s">
        <v>16</v>
      </c>
      <c r="C7" s="26" t="s">
        <v>17</v>
      </c>
      <c r="D7" s="26" t="s">
        <v>18</v>
      </c>
      <c r="E7" s="26" t="s">
        <v>19</v>
      </c>
      <c r="F7" s="27" t="s">
        <v>20</v>
      </c>
    </row>
    <row r="8" spans="1:8" s="28" customFormat="1" ht="15.95" customHeight="1" thickBot="1" x14ac:dyDescent="0.25">
      <c r="A8" s="29"/>
      <c r="B8" s="30" t="s">
        <v>21</v>
      </c>
      <c r="C8" s="30"/>
      <c r="D8" s="30"/>
      <c r="E8" s="30"/>
      <c r="F8" s="31"/>
    </row>
    <row r="9" spans="1:8" s="35" customFormat="1" ht="12" customHeight="1" thickBot="1" x14ac:dyDescent="0.25">
      <c r="A9" s="24" t="s">
        <v>22</v>
      </c>
      <c r="B9" s="32" t="s">
        <v>23</v>
      </c>
      <c r="C9" s="33">
        <f>SUM(C10:C20)</f>
        <v>70594</v>
      </c>
      <c r="D9" s="33">
        <f>SUM(D10:D20)</f>
        <v>58972</v>
      </c>
      <c r="E9" s="33">
        <f>SUM(E10:E20)</f>
        <v>11622</v>
      </c>
      <c r="F9" s="34">
        <f>SUM(F10:F20)</f>
        <v>0</v>
      </c>
    </row>
    <row r="10" spans="1:8" s="35" customFormat="1" ht="12" customHeight="1" x14ac:dyDescent="0.2">
      <c r="A10" s="36" t="s">
        <v>24</v>
      </c>
      <c r="B10" s="37" t="s">
        <v>25</v>
      </c>
      <c r="C10" s="38">
        <f>+D10+E10+F10</f>
        <v>0</v>
      </c>
      <c r="D10" s="39"/>
      <c r="E10" s="39"/>
      <c r="F10" s="40"/>
      <c r="H10" s="41"/>
    </row>
    <row r="11" spans="1:8" s="35" customFormat="1" ht="12" customHeight="1" x14ac:dyDescent="0.2">
      <c r="A11" s="42" t="s">
        <v>26</v>
      </c>
      <c r="B11" s="43" t="s">
        <v>27</v>
      </c>
      <c r="C11" s="44">
        <f>+D11+E11+F11</f>
        <v>40790</v>
      </c>
      <c r="D11" s="45">
        <f>31488+151</f>
        <v>31639</v>
      </c>
      <c r="E11" s="45">
        <v>9151</v>
      </c>
      <c r="F11" s="46"/>
    </row>
    <row r="12" spans="1:8" s="35" customFormat="1" ht="12" customHeight="1" x14ac:dyDescent="0.2">
      <c r="A12" s="42" t="s">
        <v>28</v>
      </c>
      <c r="B12" s="43" t="s">
        <v>29</v>
      </c>
      <c r="C12" s="44">
        <f t="shared" ref="C12:C20" si="0">+D12+E12+F12</f>
        <v>5863</v>
      </c>
      <c r="D12" s="45">
        <f>150+5400+13+300</f>
        <v>5863</v>
      </c>
      <c r="E12" s="45"/>
      <c r="F12" s="46"/>
    </row>
    <row r="13" spans="1:8" s="35" customFormat="1" ht="12" customHeight="1" x14ac:dyDescent="0.2">
      <c r="A13" s="42" t="s">
        <v>30</v>
      </c>
      <c r="B13" s="43" t="s">
        <v>31</v>
      </c>
      <c r="C13" s="44">
        <f t="shared" si="0"/>
        <v>0</v>
      </c>
      <c r="D13" s="45"/>
      <c r="E13" s="45"/>
      <c r="F13" s="46"/>
    </row>
    <row r="14" spans="1:8" s="35" customFormat="1" ht="12" customHeight="1" x14ac:dyDescent="0.2">
      <c r="A14" s="42" t="s">
        <v>32</v>
      </c>
      <c r="B14" s="43" t="s">
        <v>33</v>
      </c>
      <c r="C14" s="44">
        <f t="shared" si="0"/>
        <v>9031</v>
      </c>
      <c r="D14" s="45">
        <v>9031</v>
      </c>
      <c r="E14" s="45"/>
      <c r="F14" s="46"/>
    </row>
    <row r="15" spans="1:8" s="35" customFormat="1" ht="12" customHeight="1" x14ac:dyDescent="0.2">
      <c r="A15" s="42" t="s">
        <v>34</v>
      </c>
      <c r="B15" s="43" t="s">
        <v>35</v>
      </c>
      <c r="C15" s="44">
        <f t="shared" si="0"/>
        <v>14910</v>
      </c>
      <c r="D15" s="45">
        <f>1499+10940</f>
        <v>12439</v>
      </c>
      <c r="E15" s="45">
        <v>2471</v>
      </c>
      <c r="F15" s="46"/>
    </row>
    <row r="16" spans="1:8" s="35" customFormat="1" ht="12" customHeight="1" x14ac:dyDescent="0.2">
      <c r="A16" s="42" t="s">
        <v>36</v>
      </c>
      <c r="B16" s="47" t="s">
        <v>37</v>
      </c>
      <c r="C16" s="44">
        <f t="shared" si="0"/>
        <v>0</v>
      </c>
      <c r="D16" s="44"/>
      <c r="E16" s="45"/>
      <c r="F16" s="46"/>
    </row>
    <row r="17" spans="1:6" s="35" customFormat="1" ht="12" customHeight="1" x14ac:dyDescent="0.2">
      <c r="A17" s="42" t="s">
        <v>38</v>
      </c>
      <c r="B17" s="43" t="s">
        <v>39</v>
      </c>
      <c r="C17" s="44">
        <f t="shared" si="0"/>
        <v>0</v>
      </c>
      <c r="D17" s="48"/>
      <c r="E17" s="48"/>
      <c r="F17" s="49"/>
    </row>
    <row r="18" spans="1:6" s="50" customFormat="1" ht="12" customHeight="1" x14ac:dyDescent="0.2">
      <c r="A18" s="42" t="s">
        <v>40</v>
      </c>
      <c r="B18" s="43" t="s">
        <v>41</v>
      </c>
      <c r="C18" s="44">
        <f t="shared" si="0"/>
        <v>0</v>
      </c>
      <c r="D18" s="45"/>
      <c r="E18" s="45"/>
      <c r="F18" s="46"/>
    </row>
    <row r="19" spans="1:6" s="50" customFormat="1" ht="12" customHeight="1" x14ac:dyDescent="0.2">
      <c r="A19" s="42" t="s">
        <v>42</v>
      </c>
      <c r="B19" s="43" t="s">
        <v>43</v>
      </c>
      <c r="C19" s="44">
        <f t="shared" si="0"/>
        <v>0</v>
      </c>
      <c r="D19" s="44"/>
      <c r="E19" s="44"/>
      <c r="F19" s="51"/>
    </row>
    <row r="20" spans="1:6" s="50" customFormat="1" ht="12" customHeight="1" thickBot="1" x14ac:dyDescent="0.25">
      <c r="A20" s="42" t="s">
        <v>44</v>
      </c>
      <c r="B20" s="47" t="s">
        <v>45</v>
      </c>
      <c r="C20" s="44">
        <f t="shared" si="0"/>
        <v>0</v>
      </c>
      <c r="D20" s="48"/>
      <c r="E20" s="48"/>
      <c r="F20" s="51"/>
    </row>
    <row r="21" spans="1:6" s="35" customFormat="1" ht="24.75" customHeight="1" thickBot="1" x14ac:dyDescent="0.25">
      <c r="A21" s="24" t="s">
        <v>46</v>
      </c>
      <c r="B21" s="32" t="s">
        <v>47</v>
      </c>
      <c r="C21" s="34">
        <f>SUM(C22:C24)</f>
        <v>0</v>
      </c>
      <c r="D21" s="34">
        <f>SUM(D22:D24)</f>
        <v>0</v>
      </c>
      <c r="E21" s="34">
        <f>SUM(E22:E24)</f>
        <v>0</v>
      </c>
      <c r="F21" s="34">
        <f>SUM(F22:F24)</f>
        <v>0</v>
      </c>
    </row>
    <row r="22" spans="1:6" s="50" customFormat="1" ht="12" customHeight="1" x14ac:dyDescent="0.2">
      <c r="A22" s="42" t="s">
        <v>48</v>
      </c>
      <c r="B22" s="52" t="s">
        <v>49</v>
      </c>
      <c r="C22" s="53">
        <f>+D22+F22+E22</f>
        <v>0</v>
      </c>
      <c r="D22" s="53"/>
      <c r="E22" s="53"/>
      <c r="F22" s="46"/>
    </row>
    <row r="23" spans="1:6" s="50" customFormat="1" ht="12" customHeight="1" x14ac:dyDescent="0.2">
      <c r="A23" s="42" t="s">
        <v>50</v>
      </c>
      <c r="B23" s="43" t="s">
        <v>51</v>
      </c>
      <c r="C23" s="53">
        <f>+D23+F23+E23</f>
        <v>0</v>
      </c>
      <c r="D23" s="53"/>
      <c r="E23" s="53"/>
      <c r="F23" s="46"/>
    </row>
    <row r="24" spans="1:6" s="50" customFormat="1" ht="12" customHeight="1" x14ac:dyDescent="0.2">
      <c r="A24" s="42" t="s">
        <v>52</v>
      </c>
      <c r="B24" s="43" t="s">
        <v>53</v>
      </c>
      <c r="C24" s="53">
        <f>+D24+F24+E24</f>
        <v>0</v>
      </c>
      <c r="D24" s="45"/>
      <c r="E24" s="45"/>
      <c r="F24" s="46"/>
    </row>
    <row r="25" spans="1:6" s="50" customFormat="1" ht="12" customHeight="1" thickBot="1" x14ac:dyDescent="0.25">
      <c r="A25" s="42" t="s">
        <v>54</v>
      </c>
      <c r="B25" s="43" t="s">
        <v>55</v>
      </c>
      <c r="C25" s="53">
        <f>+D25+F25+E25</f>
        <v>0</v>
      </c>
      <c r="D25" s="45"/>
      <c r="E25" s="45"/>
      <c r="F25" s="46"/>
    </row>
    <row r="26" spans="1:6" s="50" customFormat="1" ht="12" customHeight="1" thickBot="1" x14ac:dyDescent="0.25">
      <c r="A26" s="54" t="s">
        <v>56</v>
      </c>
      <c r="B26" s="55" t="s">
        <v>57</v>
      </c>
      <c r="C26" s="56">
        <f>+D26+E26+F26</f>
        <v>70</v>
      </c>
      <c r="D26" s="56"/>
      <c r="E26" s="56"/>
      <c r="F26" s="57">
        <v>70</v>
      </c>
    </row>
    <row r="27" spans="1:6" s="50" customFormat="1" ht="23.25" customHeight="1" thickBot="1" x14ac:dyDescent="0.25">
      <c r="A27" s="54" t="s">
        <v>58</v>
      </c>
      <c r="B27" s="55" t="s">
        <v>59</v>
      </c>
      <c r="C27" s="34">
        <f>+C28+C29</f>
        <v>0</v>
      </c>
      <c r="D27" s="34">
        <f>+D28+D29</f>
        <v>0</v>
      </c>
      <c r="E27" s="34">
        <f>+E28+E29</f>
        <v>0</v>
      </c>
      <c r="F27" s="34">
        <f>+F28+F29</f>
        <v>0</v>
      </c>
    </row>
    <row r="28" spans="1:6" s="50" customFormat="1" ht="12" customHeight="1" x14ac:dyDescent="0.2">
      <c r="A28" s="58" t="s">
        <v>60</v>
      </c>
      <c r="B28" s="59" t="s">
        <v>51</v>
      </c>
      <c r="C28" s="60"/>
      <c r="D28" s="60"/>
      <c r="E28" s="60"/>
      <c r="F28" s="61"/>
    </row>
    <row r="29" spans="1:6" s="50" customFormat="1" ht="12" customHeight="1" x14ac:dyDescent="0.2">
      <c r="A29" s="58" t="s">
        <v>61</v>
      </c>
      <c r="B29" s="62" t="s">
        <v>62</v>
      </c>
      <c r="C29" s="63"/>
      <c r="D29" s="63"/>
      <c r="E29" s="63"/>
      <c r="F29" s="64"/>
    </row>
    <row r="30" spans="1:6" s="50" customFormat="1" ht="12" customHeight="1" thickBot="1" x14ac:dyDescent="0.25">
      <c r="A30" s="42" t="s">
        <v>63</v>
      </c>
      <c r="B30" s="65" t="s">
        <v>64</v>
      </c>
      <c r="C30" s="66"/>
      <c r="D30" s="66"/>
      <c r="E30" s="67"/>
      <c r="F30" s="68"/>
    </row>
    <row r="31" spans="1:6" s="50" customFormat="1" ht="12" customHeight="1" thickBot="1" x14ac:dyDescent="0.25">
      <c r="A31" s="54" t="s">
        <v>65</v>
      </c>
      <c r="B31" s="55" t="s">
        <v>66</v>
      </c>
      <c r="C31" s="34">
        <f>+C32+C33+C34</f>
        <v>0</v>
      </c>
      <c r="D31" s="34">
        <f>+D32+D33+D34</f>
        <v>0</v>
      </c>
      <c r="E31" s="34">
        <f>+E32+E33+E34</f>
        <v>0</v>
      </c>
      <c r="F31" s="34">
        <f>+F32+F33+F34</f>
        <v>0</v>
      </c>
    </row>
    <row r="32" spans="1:6" s="50" customFormat="1" ht="12" customHeight="1" x14ac:dyDescent="0.2">
      <c r="A32" s="58" t="s">
        <v>67</v>
      </c>
      <c r="B32" s="59" t="s">
        <v>68</v>
      </c>
      <c r="C32" s="60"/>
      <c r="D32" s="60"/>
      <c r="E32" s="60"/>
      <c r="F32" s="61"/>
    </row>
    <row r="33" spans="1:11" s="50" customFormat="1" ht="12" customHeight="1" x14ac:dyDescent="0.2">
      <c r="A33" s="58" t="s">
        <v>69</v>
      </c>
      <c r="B33" s="62" t="s">
        <v>70</v>
      </c>
      <c r="C33" s="69"/>
      <c r="D33" s="69"/>
      <c r="E33" s="69"/>
      <c r="F33" s="64"/>
    </row>
    <row r="34" spans="1:11" s="50" customFormat="1" ht="12" customHeight="1" thickBot="1" x14ac:dyDescent="0.25">
      <c r="A34" s="42" t="s">
        <v>71</v>
      </c>
      <c r="B34" s="70" t="s">
        <v>72</v>
      </c>
      <c r="C34" s="71">
        <f>+D34</f>
        <v>0</v>
      </c>
      <c r="D34" s="71"/>
      <c r="E34" s="71"/>
      <c r="F34" s="68"/>
    </row>
    <row r="35" spans="1:11" s="35" customFormat="1" ht="12" customHeight="1" thickBot="1" x14ac:dyDescent="0.25">
      <c r="A35" s="54" t="s">
        <v>73</v>
      </c>
      <c r="B35" s="55" t="s">
        <v>74</v>
      </c>
      <c r="C35" s="56"/>
      <c r="D35" s="56"/>
      <c r="E35" s="56"/>
      <c r="F35" s="57"/>
    </row>
    <row r="36" spans="1:11" s="35" customFormat="1" ht="12" customHeight="1" thickBot="1" x14ac:dyDescent="0.25">
      <c r="A36" s="54" t="s">
        <v>75</v>
      </c>
      <c r="B36" s="55" t="s">
        <v>76</v>
      </c>
      <c r="C36" s="72"/>
      <c r="D36" s="73"/>
      <c r="E36" s="74"/>
      <c r="F36" s="75"/>
    </row>
    <row r="37" spans="1:11" s="35" customFormat="1" ht="12" customHeight="1" thickBot="1" x14ac:dyDescent="0.25">
      <c r="A37" s="24" t="s">
        <v>77</v>
      </c>
      <c r="B37" s="55" t="s">
        <v>78</v>
      </c>
      <c r="C37" s="72">
        <f>C9+C21+C26+C27+C31+C35+C36</f>
        <v>70664</v>
      </c>
      <c r="D37" s="73">
        <f>D9+D21+D26+D27+D31+D35+D36</f>
        <v>58972</v>
      </c>
      <c r="E37" s="73">
        <f>E9+E21+E26+E27+E31+E35+E36</f>
        <v>11622</v>
      </c>
      <c r="F37" s="76">
        <f>+F9+F21+F26+F27+F31+F35+F36</f>
        <v>70</v>
      </c>
      <c r="G37" s="77"/>
    </row>
    <row r="38" spans="1:11" s="35" customFormat="1" ht="12" customHeight="1" thickBot="1" x14ac:dyDescent="0.25">
      <c r="A38" s="78" t="s">
        <v>79</v>
      </c>
      <c r="B38" s="79" t="s">
        <v>80</v>
      </c>
      <c r="C38" s="73">
        <f>SUM(C39:C41)</f>
        <v>276933</v>
      </c>
      <c r="D38" s="73">
        <f>SUM(D39:D41)</f>
        <v>243698</v>
      </c>
      <c r="E38" s="73">
        <f>SUM(E39:E41)</f>
        <v>2972</v>
      </c>
      <c r="F38" s="80">
        <f>+F39+F40+F41</f>
        <v>30263</v>
      </c>
    </row>
    <row r="39" spans="1:11" s="35" customFormat="1" ht="12" customHeight="1" x14ac:dyDescent="0.2">
      <c r="A39" s="58" t="s">
        <v>81</v>
      </c>
      <c r="B39" s="59" t="s">
        <v>82</v>
      </c>
      <c r="C39" s="63">
        <f>+D39+F39</f>
        <v>1801</v>
      </c>
      <c r="D39" s="60">
        <v>1801</v>
      </c>
      <c r="E39" s="60"/>
      <c r="F39" s="61"/>
    </row>
    <row r="40" spans="1:11" s="35" customFormat="1" ht="12" customHeight="1" x14ac:dyDescent="0.2">
      <c r="A40" s="58" t="s">
        <v>83</v>
      </c>
      <c r="B40" s="62" t="s">
        <v>84</v>
      </c>
      <c r="C40" s="69">
        <f>+D40+F40</f>
        <v>0</v>
      </c>
      <c r="D40" s="69"/>
      <c r="E40" s="69"/>
      <c r="F40" s="64"/>
    </row>
    <row r="41" spans="1:11" s="50" customFormat="1" ht="12" customHeight="1" thickBot="1" x14ac:dyDescent="0.25">
      <c r="A41" s="42" t="s">
        <v>85</v>
      </c>
      <c r="B41" s="70" t="s">
        <v>86</v>
      </c>
      <c r="C41" s="71">
        <f>+D41+F41+E41</f>
        <v>275132</v>
      </c>
      <c r="D41" s="71">
        <f>242343-1801+748+404+203</f>
        <v>241897</v>
      </c>
      <c r="E41" s="71">
        <v>2972</v>
      </c>
      <c r="F41" s="68">
        <v>30263</v>
      </c>
      <c r="I41" s="81"/>
      <c r="K41" s="81"/>
    </row>
    <row r="42" spans="1:11" s="50" customFormat="1" ht="15" customHeight="1" thickBot="1" x14ac:dyDescent="0.25">
      <c r="A42" s="78" t="s">
        <v>87</v>
      </c>
      <c r="B42" s="82" t="s">
        <v>88</v>
      </c>
      <c r="C42" s="83">
        <f>C37+C38</f>
        <v>347597</v>
      </c>
      <c r="D42" s="83">
        <f>D37+D38</f>
        <v>302670</v>
      </c>
      <c r="E42" s="83">
        <f>E37+E41</f>
        <v>14594</v>
      </c>
      <c r="F42" s="84">
        <f>+F37+F38</f>
        <v>30333</v>
      </c>
    </row>
    <row r="43" spans="1:11" s="50" customFormat="1" ht="15" customHeight="1" x14ac:dyDescent="0.2">
      <c r="A43" s="85"/>
      <c r="B43" s="86"/>
      <c r="C43" s="87"/>
      <c r="D43" s="87"/>
      <c r="E43" s="87"/>
      <c r="F43" s="87"/>
    </row>
    <row r="44" spans="1:11" ht="13.5" thickBot="1" x14ac:dyDescent="0.25">
      <c r="A44" s="88"/>
      <c r="B44" s="89"/>
      <c r="C44" s="90"/>
      <c r="D44" s="90"/>
      <c r="E44" s="90"/>
      <c r="F44" s="90"/>
    </row>
    <row r="45" spans="1:11" s="28" customFormat="1" ht="16.5" customHeight="1" thickBot="1" x14ac:dyDescent="0.25">
      <c r="A45" s="20"/>
      <c r="B45" s="91" t="s">
        <v>89</v>
      </c>
      <c r="C45" s="92"/>
      <c r="D45" s="92"/>
      <c r="E45" s="92"/>
      <c r="F45" s="84"/>
      <c r="H45" s="93"/>
      <c r="I45" s="93"/>
      <c r="J45" s="93"/>
    </row>
    <row r="46" spans="1:11" s="94" customFormat="1" ht="12" customHeight="1" thickBot="1" x14ac:dyDescent="0.25">
      <c r="A46" s="54" t="s">
        <v>22</v>
      </c>
      <c r="B46" s="55" t="s">
        <v>90</v>
      </c>
      <c r="C46" s="56">
        <f>SUM(C47:C51)</f>
        <v>345697</v>
      </c>
      <c r="D46" s="56">
        <f>SUM(D47:D51)</f>
        <v>300770</v>
      </c>
      <c r="E46" s="56">
        <f>SUM(E47:E51)</f>
        <v>14594</v>
      </c>
      <c r="F46" s="34">
        <f>SUM(F47:F51)</f>
        <v>30333</v>
      </c>
      <c r="H46" s="95"/>
      <c r="I46" s="95"/>
      <c r="J46" s="95"/>
    </row>
    <row r="47" spans="1:11" ht="12" customHeight="1" x14ac:dyDescent="0.2">
      <c r="A47" s="42" t="s">
        <v>24</v>
      </c>
      <c r="B47" s="52" t="s">
        <v>91</v>
      </c>
      <c r="C47" s="53">
        <f>+D47+F47+E47</f>
        <v>161494</v>
      </c>
      <c r="D47" s="53">
        <f>160390-3992-18785+613+331+160</f>
        <v>138717</v>
      </c>
      <c r="E47" s="53">
        <v>3992</v>
      </c>
      <c r="F47" s="61">
        <v>18785</v>
      </c>
      <c r="G47" s="96"/>
      <c r="H47" s="97"/>
      <c r="I47" s="98"/>
      <c r="J47" s="97"/>
    </row>
    <row r="48" spans="1:11" ht="12" customHeight="1" x14ac:dyDescent="0.2">
      <c r="A48" s="42" t="s">
        <v>26</v>
      </c>
      <c r="B48" s="43" t="s">
        <v>92</v>
      </c>
      <c r="C48" s="53">
        <f>+D48+F48+E48</f>
        <v>40398</v>
      </c>
      <c r="D48" s="45">
        <f>40147-927-5507+135+73+43</f>
        <v>33964</v>
      </c>
      <c r="E48" s="45">
        <v>927</v>
      </c>
      <c r="F48" s="99">
        <v>5507</v>
      </c>
      <c r="G48" s="96"/>
      <c r="H48" s="97"/>
      <c r="I48" s="98"/>
      <c r="J48" s="97"/>
    </row>
    <row r="49" spans="1:10" ht="12" customHeight="1" x14ac:dyDescent="0.2">
      <c r="A49" s="42" t="s">
        <v>28</v>
      </c>
      <c r="B49" s="43" t="s">
        <v>93</v>
      </c>
      <c r="C49" s="53">
        <f>+D49+F49+E49</f>
        <v>143805</v>
      </c>
      <c r="D49" s="45">
        <f>143805-9675-6041</f>
        <v>128089</v>
      </c>
      <c r="E49" s="45">
        <v>9675</v>
      </c>
      <c r="F49" s="99">
        <v>6041</v>
      </c>
      <c r="G49" s="96"/>
      <c r="H49" s="97"/>
      <c r="I49" s="98"/>
      <c r="J49" s="97"/>
    </row>
    <row r="50" spans="1:10" ht="12" customHeight="1" x14ac:dyDescent="0.2">
      <c r="A50" s="42" t="s">
        <v>30</v>
      </c>
      <c r="B50" s="43" t="s">
        <v>94</v>
      </c>
      <c r="C50" s="53">
        <f>+D50+F50+E50</f>
        <v>0</v>
      </c>
      <c r="D50" s="45"/>
      <c r="E50" s="45"/>
      <c r="F50" s="99"/>
      <c r="G50" s="96"/>
      <c r="H50" s="100"/>
      <c r="I50" s="100"/>
      <c r="J50" s="100"/>
    </row>
    <row r="51" spans="1:10" ht="12" customHeight="1" thickBot="1" x14ac:dyDescent="0.25">
      <c r="A51" s="42" t="s">
        <v>32</v>
      </c>
      <c r="B51" s="43" t="s">
        <v>95</v>
      </c>
      <c r="C51" s="53">
        <f>+D51+F51+E51</f>
        <v>0</v>
      </c>
      <c r="D51" s="45"/>
      <c r="E51" s="45"/>
      <c r="F51" s="99"/>
      <c r="G51" s="96"/>
      <c r="H51" s="100"/>
      <c r="I51" s="100"/>
      <c r="J51" s="100"/>
    </row>
    <row r="52" spans="1:10" ht="12" customHeight="1" thickBot="1" x14ac:dyDescent="0.25">
      <c r="A52" s="54" t="s">
        <v>46</v>
      </c>
      <c r="B52" s="55" t="s">
        <v>96</v>
      </c>
      <c r="C52" s="56">
        <f>SUM(C53:C55)</f>
        <v>1900</v>
      </c>
      <c r="D52" s="56">
        <f>SUM(D53:D56)</f>
        <v>1900</v>
      </c>
      <c r="E52" s="56">
        <f>SUM(E53:E56)</f>
        <v>0</v>
      </c>
      <c r="F52" s="34">
        <f>SUM(F53:F55)</f>
        <v>0</v>
      </c>
      <c r="H52" s="100"/>
      <c r="I52" s="100"/>
      <c r="J52" s="100"/>
    </row>
    <row r="53" spans="1:10" s="94" customFormat="1" ht="12" customHeight="1" x14ac:dyDescent="0.2">
      <c r="A53" s="42" t="s">
        <v>48</v>
      </c>
      <c r="B53" s="52" t="s">
        <v>97</v>
      </c>
      <c r="C53" s="53">
        <f>+D53+E53+F53</f>
        <v>1900</v>
      </c>
      <c r="D53" s="53">
        <v>1900</v>
      </c>
      <c r="E53" s="53"/>
      <c r="F53" s="61"/>
      <c r="H53" s="95"/>
      <c r="I53" s="95"/>
      <c r="J53" s="95"/>
    </row>
    <row r="54" spans="1:10" ht="12" customHeight="1" x14ac:dyDescent="0.2">
      <c r="A54" s="42" t="s">
        <v>50</v>
      </c>
      <c r="B54" s="43" t="s">
        <v>98</v>
      </c>
      <c r="C54" s="53">
        <f>+D54+F54+E54</f>
        <v>0</v>
      </c>
      <c r="D54" s="45"/>
      <c r="E54" s="45"/>
      <c r="F54" s="99"/>
    </row>
    <row r="55" spans="1:10" ht="12" customHeight="1" x14ac:dyDescent="0.2">
      <c r="A55" s="42" t="s">
        <v>52</v>
      </c>
      <c r="B55" s="43" t="s">
        <v>99</v>
      </c>
      <c r="C55" s="53">
        <f>+D55+F55+E55</f>
        <v>0</v>
      </c>
      <c r="D55" s="45"/>
      <c r="E55" s="45"/>
      <c r="F55" s="99"/>
    </row>
    <row r="56" spans="1:10" ht="12" customHeight="1" thickBot="1" x14ac:dyDescent="0.25">
      <c r="A56" s="42" t="s">
        <v>54</v>
      </c>
      <c r="B56" s="43" t="s">
        <v>100</v>
      </c>
      <c r="C56" s="53">
        <f>+D56+F56+E56</f>
        <v>0</v>
      </c>
      <c r="D56" s="45"/>
      <c r="E56" s="45"/>
      <c r="F56" s="99"/>
    </row>
    <row r="57" spans="1:10" ht="15" customHeight="1" thickBot="1" x14ac:dyDescent="0.25">
      <c r="A57" s="54" t="s">
        <v>56</v>
      </c>
      <c r="B57" s="101" t="s">
        <v>101</v>
      </c>
      <c r="C57" s="102">
        <f>C52+C46</f>
        <v>347597</v>
      </c>
      <c r="D57" s="102">
        <f>D46+D52</f>
        <v>302670</v>
      </c>
      <c r="E57" s="102">
        <f>E46+E52</f>
        <v>14594</v>
      </c>
      <c r="F57" s="103">
        <f>+F46+F52</f>
        <v>30333</v>
      </c>
      <c r="G57" s="2" t="s">
        <v>102</v>
      </c>
    </row>
    <row r="58" spans="1:10" x14ac:dyDescent="0.2">
      <c r="A58" s="104"/>
      <c r="B58" s="105"/>
      <c r="C58" s="105"/>
      <c r="D58" s="105"/>
      <c r="E58" s="105"/>
      <c r="F58" s="106"/>
    </row>
    <row r="61" spans="1:10" x14ac:dyDescent="0.2">
      <c r="C61" s="96"/>
    </row>
    <row r="63" spans="1:10" x14ac:dyDescent="0.2">
      <c r="D63" s="96"/>
    </row>
    <row r="65" spans="4:4" x14ac:dyDescent="0.2">
      <c r="D65" s="96"/>
    </row>
  </sheetData>
  <sheetProtection formatCells="0"/>
  <printOptions horizontalCentered="1"/>
  <pageMargins left="0.78740157480314965" right="0.78740157480314965" top="0.98425196850393704" bottom="0.98425196850393704" header="0.78740157480314965" footer="0.78740157480314965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5. sz.mell Hivatal</vt:lpstr>
      <vt:lpstr>'5. sz.mell Hivatal'!Nyomtatási_cím</vt:lpstr>
      <vt:lpstr>'5. sz.mell Hivatal'!Nyomtatási_terület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2017-09-27T05:35:05Z</dcterms:created>
  <dcterms:modified xsi:type="dcterms:W3CDTF">2017-09-27T05:35:18Z</dcterms:modified>
</cp:coreProperties>
</file>